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<sst xmlns="http://schemas.openxmlformats.org/spreadsheetml/2006/main" count="117" uniqueCount="50">
  <si>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</si>
  <si>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</si>
  <si>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</si>
  <si>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</si>
  <si>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</si>
  <si>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</si>
  <si>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</si>
  <si>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</si>
  <si>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</si>
  <si>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</si>
  <si>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</si>
  <si>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</si>
  <si>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</si>
  <si>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</si>
  <si>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</si>
  <si>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</si>
  <si>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</si>
  <si>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</si>
  <si>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</si>
  <si>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</si>
  <si>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</si>
  <si>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</si>
  <si>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</si>
  <si>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</si>
  <si>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</si>
  <si>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</si>
  <si>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</si>
  <si>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</si>
  <si>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</si>
  <si>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</si>
  <si>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</si>
  <si>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</si>
  <si>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</si>
  <si>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</si>
  <si>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</si>
  <si>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</si>
  <si>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</si>
  <si>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</si>
  <si>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</si>
  <si>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</si>
  <si>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</si>
  <si>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</si>
  <si>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</si>
  <si>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</si>
  <si>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</si>
  <si>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</si>
  <si>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</si>
  <si>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</si>
  <si>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</si>
  <si>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December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</si>
</sst>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366930</c:v>
                </c:pt>
                <c:pt idx="1">
                  <c:v>98978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465908</c:v>
                </c:pt>
                <c:pt idx="1">
                  <c:v>6666</c:v>
                </c:pt>
                <c:pt idx="2">
                  <c:v>1205</c:v>
                </c:pt>
                <c:pt idx="3">
                  <c:v>3076</c:v>
                </c:pt>
                <c:pt idx="4">
                  <c:v>169890</c:v>
                </c:pt>
                <c:pt idx="5">
                  <c:v>11318</c:v>
                </c:pt>
                <c:pt idx="6">
                  <c:v>2257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109604212892</c:v>
                </c:pt>
                <c:pt idx="1">
                  <c:v>5170067160</c:v>
                </c:pt>
                <c:pt idx="2">
                  <c:v>2735861057</c:v>
                </c:pt>
                <c:pt idx="3">
                  <c:v>2039074702</c:v>
                </c:pt>
                <c:pt idx="4">
                  <c:v>393620040309</c:v>
                </c:pt>
                <c:pt idx="5">
                  <c:v>21926046471</c:v>
                </c:pt>
                <c:pt idx="6">
                  <c:v>7681077957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55580199904</c:v>
                </c:pt>
                <c:pt idx="1">
                  <c:v>54024012988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235248.61752105565</c:v>
                </c:pt>
                <c:pt idx="1">
                  <c:v>244591.4165963471</c:v>
                </c:pt>
                <c:pt idx="2">
                  <c:v>231094.72704215307</c:v>
                </c:pt>
                <c:pt idx="3">
                  <c:v>230116.02847847567</c:v>
                </c:pt>
                <c:pt idx="4">
                  <c:v>233039.56036566728</c:v>
                </c:pt>
              </c:numCache>
            </c:numRef>
          </c:val>
        </c:ser>
        <c:axId val="35910887"/>
        <c:axId val="54762528"/>
      </c:barChart>
      <c:catAx>
        <c:axId val="3591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910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1937272.174500795</c:v>
                </c:pt>
                <c:pt idx="1">
                  <c:v>518920.23205221177</c:v>
                </c:pt>
                <c:pt idx="2">
                  <c:v>2394259.8681074767</c:v>
                </c:pt>
                <c:pt idx="3">
                  <c:v>2131435.891301159</c:v>
                </c:pt>
                <c:pt idx="4">
                  <c:v>3422183.591508893</c:v>
                </c:pt>
              </c:numCache>
            </c:numRef>
          </c:val>
        </c:ser>
        <c:axId val="23100705"/>
        <c:axId val="6579754"/>
      </c:barChart>
      <c:catAx>
        <c:axId val="23100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100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775587.6327632763</c:v>
                </c:pt>
                <c:pt idx="1">
                  <c:v>406642.3357664234</c:v>
                </c:pt>
                <c:pt idx="2">
                  <c:v>896365.4241338113</c:v>
                </c:pt>
                <c:pt idx="3">
                  <c:v>842929.9856791229</c:v>
                </c:pt>
                <c:pt idx="4">
                  <c:v>1328197.2043399638</c:v>
                </c:pt>
              </c:numCache>
            </c:numRef>
          </c:val>
        </c:ser>
        <c:axId val="59217787"/>
        <c:axId val="63198036"/>
      </c:barChart>
      <c:catAx>
        <c:axId val="5921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217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2270424.1136929463</c:v>
                </c:pt>
                <c:pt idx="1">
                  <c:v>685086.2068965518</c:v>
                </c:pt>
                <c:pt idx="2">
                  <c:v>2648428.6300102775</c:v>
                </c:pt>
                <c:pt idx="3">
                  <c:v>2459262.094922737</c:v>
                </c:pt>
                <c:pt idx="4">
                  <c:v>5206411.925373134</c:v>
                </c:pt>
              </c:numCache>
            </c:numRef>
          </c:val>
        </c:ser>
        <c:axId val="31911413"/>
        <c:axId val="18767262"/>
      </c:barChart>
      <c:catAx>
        <c:axId val="3191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911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662898.1475942783</c:v>
                </c:pt>
                <c:pt idx="1">
                  <c:v>484092.56449165405</c:v>
                </c:pt>
                <c:pt idx="2">
                  <c:v>711649.8560198593</c:v>
                </c:pt>
                <c:pt idx="3">
                  <c:v>724506.392694064</c:v>
                </c:pt>
                <c:pt idx="4">
                  <c:v>689354.5271493213</c:v>
                </c:pt>
              </c:numCache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687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2316911.179639767</c:v>
                </c:pt>
                <c:pt idx="1">
                  <c:v>1194573.0635981192</c:v>
                </c:pt>
                <c:pt idx="2">
                  <c:v>2580668.2245751005</c:v>
                </c:pt>
                <c:pt idx="3">
                  <c:v>2783994.508841339</c:v>
                </c:pt>
                <c:pt idx="4">
                  <c:v>2391923.2670769147</c:v>
                </c:pt>
              </c:numCache>
            </c:numRef>
          </c:val>
        </c:ser>
        <c:axId val="58234697"/>
        <c:axId val="54350226"/>
      </c:barChart>
      <c:catAx>
        <c:axId val="5823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234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100392</c:v>
                </c:pt>
                <c:pt idx="1">
                  <c:v>1385</c:v>
                </c:pt>
                <c:pt idx="2">
                  <c:v>307</c:v>
                </c:pt>
                <c:pt idx="3">
                  <c:v>345</c:v>
                </c:pt>
                <c:pt idx="4">
                  <c:v>10268</c:v>
                </c:pt>
                <c:pt idx="5">
                  <c:v>2416</c:v>
                </c:pt>
                <c:pt idx="6">
                  <c:v>596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585f4d4-064a-4ce2-a9a3-b888bad5e2e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$109.60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cd9ec56-9ebf-4b7c-a40c-13eb785696bd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465,908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803aa62-9da0-4ffa-936e-65c54c88d10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660,320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69cc15f-5262-4bc1-9c88-4bb1b2e54c4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$542,776,380,548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37ee70f4-2ddd-4ba0-bc70-389f764b518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115,709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366930</v>
      </c>
      <c r="C6" s="7">
        <f>B6/B$9</f>
        <v>0.7875589172111233</v>
      </c>
      <c r="D6" s="14">
        <v>55580199904</v>
      </c>
      <c r="E6" s="7">
        <f>D6/D$9</f>
        <v>0.5070991199833413</v>
      </c>
    </row>
    <row r="7" spans="1:5" ht="12.75">
      <c r="A7" s="1" t="s">
        <v>30</v>
      </c>
      <c r="B7" s="6">
        <v>98978</v>
      </c>
      <c r="C7" s="7">
        <f>B7/B$9</f>
        <v>0.21244108278887677</v>
      </c>
      <c r="D7" s="14">
        <v>54024012988</v>
      </c>
      <c r="E7" s="7">
        <f>D7/D$9</f>
        <v>0.4929008800166586</v>
      </c>
    </row>
    <row r="9" spans="1:7" ht="12.75">
      <c r="A9" s="9" t="s">
        <v>12</v>
      </c>
      <c r="B9" s="10">
        <f>SUM(B6:B7)</f>
        <v>465908</v>
      </c>
      <c r="C9" s="29">
        <f>SUM(C6:C7)</f>
        <v>1</v>
      </c>
      <c r="D9" s="15">
        <f>SUM(D6:D7)</f>
        <v>109604212892</v>
      </c>
      <c r="E9" s="29">
        <f>SUM(E6:E7)</f>
        <v>1</v>
      </c>
      <c r="G9" s="54">
        <f>+D9/1000000000</f>
        <v>109.604212892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100392</v>
      </c>
      <c r="C5" s="7">
        <f>B5/B$13</f>
        <v>0.867624817429932</v>
      </c>
      <c r="D5" s="6">
        <v>465908</v>
      </c>
      <c r="E5" s="7">
        <f>D5/D$13</f>
        <v>0.7055791131572571</v>
      </c>
      <c r="F5" s="14">
        <v>109604212892</v>
      </c>
      <c r="G5" s="7">
        <f>F5/F$13</f>
        <v>0.2019325394766459</v>
      </c>
      <c r="H5" s="14">
        <f>IF(D5=0,"-",+F5/D5)</f>
        <v>235248.61752105565</v>
      </c>
      <c r="I5" s="25"/>
    </row>
    <row r="6" spans="1:8" ht="12.75">
      <c r="A6" s="51" t="s">
        <v>6</v>
      </c>
      <c r="B6" s="6">
        <v>1385</v>
      </c>
      <c r="C6" s="7">
        <f aca="true" t="shared" si="0" ref="C6:C11">B6/B$13</f>
        <v>0.01196968256574683</v>
      </c>
      <c r="D6" s="6">
        <v>6666</v>
      </c>
      <c r="E6" s="7">
        <f aca="true" t="shared" si="1" ref="E6:E11">D6/D$13</f>
        <v>0.010095105403440757</v>
      </c>
      <c r="F6" s="14">
        <v>5170067160</v>
      </c>
      <c r="G6" s="7">
        <f aca="true" t="shared" si="2" ref="G6:G11">F6/F$13</f>
        <v>0.009525225019519414</v>
      </c>
      <c r="H6" s="14">
        <f aca="true" t="shared" si="3" ref="H6:H11">IF(D6=0,"-",+F6/D6)</f>
        <v>775587.6327632763</v>
      </c>
    </row>
    <row r="7" spans="1:8" ht="12.75">
      <c r="A7" s="51" t="s">
        <v>7</v>
      </c>
      <c r="B7" s="6">
        <v>307</v>
      </c>
      <c r="C7" s="7">
        <f t="shared" si="0"/>
        <v>0.002653207615656518</v>
      </c>
      <c r="D7" s="6">
        <v>1205</v>
      </c>
      <c r="E7" s="7">
        <f t="shared" si="1"/>
        <v>0.0018248727889508118</v>
      </c>
      <c r="F7" s="14">
        <v>2735861057</v>
      </c>
      <c r="G7" s="7">
        <f t="shared" si="2"/>
        <v>0.005040493940133889</v>
      </c>
      <c r="H7" s="14">
        <f t="shared" si="3"/>
        <v>2270424.1136929463</v>
      </c>
    </row>
    <row r="8" spans="1:8" ht="12.75">
      <c r="A8" s="51" t="s">
        <v>8</v>
      </c>
      <c r="B8" s="6">
        <v>345</v>
      </c>
      <c r="C8" s="7">
        <f t="shared" si="0"/>
        <v>0.002981617678832243</v>
      </c>
      <c r="D8" s="6">
        <v>3076</v>
      </c>
      <c r="E8" s="7">
        <f t="shared" si="1"/>
        <v>0.0046583474678943545</v>
      </c>
      <c r="F8" s="14">
        <v>2039074702</v>
      </c>
      <c r="G8" s="7">
        <f t="shared" si="2"/>
        <v>0.003756749142144508</v>
      </c>
      <c r="H8" s="14">
        <f t="shared" si="3"/>
        <v>662898.1475942783</v>
      </c>
    </row>
    <row r="9" spans="1:8" ht="12.75">
      <c r="A9" s="51" t="s">
        <v>9</v>
      </c>
      <c r="B9" s="6">
        <v>10268</v>
      </c>
      <c r="C9" s="7">
        <f t="shared" si="0"/>
        <v>0.0887398560181144</v>
      </c>
      <c r="D9" s="6">
        <v>169890</v>
      </c>
      <c r="E9" s="7">
        <f t="shared" si="1"/>
        <v>0.25728434698328084</v>
      </c>
      <c r="F9" s="14">
        <v>393620040309</v>
      </c>
      <c r="G9" s="7">
        <f t="shared" si="2"/>
        <v>0.7251974375001208</v>
      </c>
      <c r="H9" s="14">
        <f t="shared" si="3"/>
        <v>2316911.179639767</v>
      </c>
    </row>
    <row r="10" spans="1:8" ht="12.75">
      <c r="A10" s="51" t="s">
        <v>10</v>
      </c>
      <c r="B10" s="6">
        <v>2416</v>
      </c>
      <c r="C10" s="7">
        <f t="shared" si="0"/>
        <v>0.02087996612190927</v>
      </c>
      <c r="D10" s="6">
        <v>11318</v>
      </c>
      <c r="E10" s="7">
        <f t="shared" si="1"/>
        <v>0.01714017446086746</v>
      </c>
      <c r="F10" s="14">
        <v>21926046471</v>
      </c>
      <c r="G10" s="7">
        <f t="shared" si="2"/>
        <v>0.040396095439641164</v>
      </c>
      <c r="H10" s="14">
        <f t="shared" si="3"/>
        <v>1937272.174500795</v>
      </c>
    </row>
    <row r="11" spans="1:8" ht="12.75">
      <c r="A11" s="51" t="s">
        <v>11</v>
      </c>
      <c r="B11" s="6">
        <v>596</v>
      </c>
      <c r="C11" s="7">
        <f t="shared" si="0"/>
        <v>0.0051508525698087445</v>
      </c>
      <c r="D11" s="6">
        <v>2257</v>
      </c>
      <c r="E11" s="7">
        <f t="shared" si="1"/>
        <v>0.003418039738308699</v>
      </c>
      <c r="F11" s="14">
        <v>7681077957</v>
      </c>
      <c r="G11" s="7">
        <f t="shared" si="2"/>
        <v>0.014151459481794327</v>
      </c>
      <c r="H11" s="14">
        <f t="shared" si="3"/>
        <v>3403224.6154186972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115709</v>
      </c>
      <c r="C13" s="11">
        <f t="shared" si="4"/>
        <v>1</v>
      </c>
      <c r="D13" s="10">
        <f t="shared" si="4"/>
        <v>660320</v>
      </c>
      <c r="E13" s="12">
        <f t="shared" si="4"/>
        <v>1</v>
      </c>
      <c r="F13" s="15">
        <f t="shared" si="4"/>
        <v>542776380548</v>
      </c>
      <c r="G13" s="12">
        <f t="shared" si="4"/>
        <v>1</v>
      </c>
      <c r="H13" s="15">
        <f>F13/D13</f>
        <v>821989.9148110007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51053</v>
      </c>
      <c r="C16" s="7">
        <f aca="true" t="shared" si="5" ref="C16:C22">B16/B$24</f>
        <v>0.8933314668673118</v>
      </c>
      <c r="D16" s="6">
        <v>143393</v>
      </c>
      <c r="E16" s="7">
        <f aca="true" t="shared" si="6" ref="E16:E22">D16/D$24</f>
        <v>0.789482957016776</v>
      </c>
      <c r="F16" s="20">
        <v>35072697000</v>
      </c>
      <c r="G16" s="7">
        <f aca="true" t="shared" si="7" ref="G16:G22">F16/F$24</f>
        <v>0.45064857567196726</v>
      </c>
      <c r="H16" s="20">
        <f aca="true" t="shared" si="8" ref="H16:H22">IF(D16=0,"-",+F16/D16)</f>
        <v>244591.4165963471</v>
      </c>
      <c r="J16" s="8"/>
      <c r="M16" s="1"/>
      <c r="N16" s="1"/>
    </row>
    <row r="17" spans="1:14" ht="12.75">
      <c r="A17" s="1" t="s">
        <v>6</v>
      </c>
      <c r="B17" s="6">
        <v>545</v>
      </c>
      <c r="C17" s="7">
        <f t="shared" si="5"/>
        <v>0.009536474828955888</v>
      </c>
      <c r="D17" s="6">
        <v>1644</v>
      </c>
      <c r="E17" s="7">
        <f t="shared" si="6"/>
        <v>0.009051418000429447</v>
      </c>
      <c r="F17" s="20">
        <v>668520000</v>
      </c>
      <c r="G17" s="7">
        <f t="shared" si="7"/>
        <v>0.00858980379547725</v>
      </c>
      <c r="H17" s="20">
        <f t="shared" si="8"/>
        <v>406642.3357664234</v>
      </c>
      <c r="J17" s="8"/>
      <c r="M17" s="1"/>
      <c r="N17" s="1"/>
    </row>
    <row r="18" spans="1:14" ht="12.75">
      <c r="A18" s="1" t="s">
        <v>7</v>
      </c>
      <c r="B18" s="6">
        <v>95</v>
      </c>
      <c r="C18" s="7">
        <f t="shared" si="5"/>
        <v>0.0016623213004602006</v>
      </c>
      <c r="D18" s="6">
        <v>232</v>
      </c>
      <c r="E18" s="7">
        <f t="shared" si="6"/>
        <v>0.0012773290608878538</v>
      </c>
      <c r="F18" s="20">
        <v>158940000</v>
      </c>
      <c r="G18" s="7">
        <f t="shared" si="7"/>
        <v>0.0020422177575138427</v>
      </c>
      <c r="H18" s="20">
        <f t="shared" si="8"/>
        <v>685086.2068965518</v>
      </c>
      <c r="J18" s="8"/>
      <c r="M18" s="1"/>
      <c r="N18" s="1"/>
    </row>
    <row r="19" spans="1:14" ht="12.75">
      <c r="A19" s="1" t="s">
        <v>8</v>
      </c>
      <c r="B19" s="6">
        <v>161</v>
      </c>
      <c r="C19" s="7">
        <f t="shared" si="5"/>
        <v>0.0028171971513062345</v>
      </c>
      <c r="D19" s="6">
        <v>659</v>
      </c>
      <c r="E19" s="7">
        <f t="shared" si="6"/>
        <v>0.0036282752203667915</v>
      </c>
      <c r="F19" s="20">
        <v>319017000</v>
      </c>
      <c r="G19" s="7">
        <f t="shared" si="7"/>
        <v>0.004099044811556521</v>
      </c>
      <c r="H19" s="20">
        <f t="shared" si="8"/>
        <v>484092.56449165405</v>
      </c>
      <c r="J19" s="8"/>
      <c r="M19" s="1"/>
      <c r="N19" s="1"/>
    </row>
    <row r="20" spans="1:14" ht="12.75">
      <c r="A20" s="1" t="s">
        <v>9</v>
      </c>
      <c r="B20" s="6">
        <v>4331</v>
      </c>
      <c r="C20" s="7">
        <f t="shared" si="5"/>
        <v>0.07578435318203293</v>
      </c>
      <c r="D20" s="6">
        <v>32328</v>
      </c>
      <c r="E20" s="7">
        <f t="shared" si="6"/>
        <v>0.17798919776026956</v>
      </c>
      <c r="F20" s="20">
        <v>38618158000</v>
      </c>
      <c r="G20" s="7">
        <f t="shared" si="7"/>
        <v>0.49620415269960527</v>
      </c>
      <c r="H20" s="20">
        <f t="shared" si="8"/>
        <v>1194573.0635981192</v>
      </c>
      <c r="J20" s="8"/>
      <c r="M20" s="1"/>
      <c r="N20" s="1"/>
    </row>
    <row r="21" spans="1:14" ht="12.75">
      <c r="A21" s="1" t="s">
        <v>10</v>
      </c>
      <c r="B21" s="6">
        <v>786</v>
      </c>
      <c r="C21" s="7">
        <f t="shared" si="5"/>
        <v>0.013753521496439132</v>
      </c>
      <c r="D21" s="6">
        <v>2758</v>
      </c>
      <c r="E21" s="7">
        <f t="shared" si="6"/>
        <v>0.015184799784175435</v>
      </c>
      <c r="F21" s="20">
        <v>1431182000</v>
      </c>
      <c r="G21" s="7">
        <f t="shared" si="7"/>
        <v>0.01838923678516532</v>
      </c>
      <c r="H21" s="20">
        <f t="shared" si="8"/>
        <v>518920.23205221177</v>
      </c>
      <c r="J21" s="8"/>
      <c r="M21" s="1"/>
      <c r="N21" s="1"/>
    </row>
    <row r="22" spans="1:14" ht="12.75">
      <c r="A22" s="1" t="s">
        <v>11</v>
      </c>
      <c r="B22" s="6">
        <v>178</v>
      </c>
      <c r="C22" s="7">
        <f t="shared" si="5"/>
        <v>0.0031146651734938495</v>
      </c>
      <c r="D22" s="6">
        <v>615</v>
      </c>
      <c r="E22" s="7">
        <f t="shared" si="6"/>
        <v>0.0033860231570949574</v>
      </c>
      <c r="F22" s="20">
        <v>1558642000</v>
      </c>
      <c r="G22" s="7">
        <f t="shared" si="7"/>
        <v>0.02002696847871455</v>
      </c>
      <c r="H22" s="20">
        <f t="shared" si="8"/>
        <v>2534377.235772358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57149</v>
      </c>
      <c r="C24" s="11">
        <f t="shared" si="9"/>
        <v>1</v>
      </c>
      <c r="D24" s="10">
        <f t="shared" si="9"/>
        <v>181629</v>
      </c>
      <c r="E24" s="11">
        <f t="shared" si="9"/>
        <v>0.9999999999999999</v>
      </c>
      <c r="F24" s="21">
        <f t="shared" si="9"/>
        <v>77827156000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99546</v>
      </c>
      <c r="C27" s="7">
        <f>B27/B$35</f>
        <v>0.8672236403077004</v>
      </c>
      <c r="D27" s="6">
        <v>322515</v>
      </c>
      <c r="E27" s="7">
        <f>D27/D$35</f>
        <v>0.6737436049560155</v>
      </c>
      <c r="F27" s="20">
        <v>74531515892</v>
      </c>
      <c r="G27" s="7">
        <f>F27/F$35</f>
        <v>0.16030033379334216</v>
      </c>
      <c r="H27" s="20">
        <f aca="true" t="shared" si="10" ref="H27:H33">IF(D27=0,"-",+F27/D27)</f>
        <v>231094.72704215307</v>
      </c>
      <c r="J27" s="8"/>
    </row>
    <row r="28" spans="1:10" ht="12.75">
      <c r="A28" s="1" t="s">
        <v>6</v>
      </c>
      <c r="B28" s="6">
        <v>1381</v>
      </c>
      <c r="C28" s="7">
        <f aca="true" t="shared" si="11" ref="C28:C33">B28/B$35</f>
        <v>0.012030979117844355</v>
      </c>
      <c r="D28" s="6">
        <v>5022</v>
      </c>
      <c r="E28" s="7">
        <f aca="true" t="shared" si="12" ref="E28:E33">D28/D$35</f>
        <v>0.010491110131588018</v>
      </c>
      <c r="F28" s="20">
        <v>4501547160</v>
      </c>
      <c r="G28" s="7">
        <f aca="true" t="shared" si="13" ref="G28:G33">F28/F$35</f>
        <v>0.009681803780565879</v>
      </c>
      <c r="H28" s="20">
        <f t="shared" si="10"/>
        <v>896365.4241338113</v>
      </c>
      <c r="J28" s="8"/>
    </row>
    <row r="29" spans="1:10" ht="12.75">
      <c r="A29" s="1" t="s">
        <v>7</v>
      </c>
      <c r="B29" s="6">
        <v>304</v>
      </c>
      <c r="C29" s="7">
        <f t="shared" si="11"/>
        <v>0.0026483835277514006</v>
      </c>
      <c r="D29" s="6">
        <v>973</v>
      </c>
      <c r="E29" s="7">
        <f t="shared" si="12"/>
        <v>0.0020326264751165156</v>
      </c>
      <c r="F29" s="20">
        <v>2576921057</v>
      </c>
      <c r="G29" s="7">
        <f t="shared" si="13"/>
        <v>0.005542370910512114</v>
      </c>
      <c r="H29" s="20">
        <f t="shared" si="10"/>
        <v>2648428.6300102775</v>
      </c>
      <c r="J29" s="8"/>
    </row>
    <row r="30" spans="1:10" ht="12.75">
      <c r="A30" s="1" t="s">
        <v>8</v>
      </c>
      <c r="B30" s="6">
        <v>345</v>
      </c>
      <c r="C30" s="7">
        <f t="shared" si="11"/>
        <v>0.00300556683248103</v>
      </c>
      <c r="D30" s="6">
        <v>2417</v>
      </c>
      <c r="E30" s="7">
        <f t="shared" si="12"/>
        <v>0.005049186218249351</v>
      </c>
      <c r="F30" s="20">
        <v>1720057702</v>
      </c>
      <c r="G30" s="7">
        <f t="shared" si="13"/>
        <v>0.0036994527814777035</v>
      </c>
      <c r="H30" s="20">
        <f t="shared" si="10"/>
        <v>711649.8560198593</v>
      </c>
      <c r="J30" s="8"/>
    </row>
    <row r="31" spans="1:10" ht="12.75">
      <c r="A31" s="1" t="s">
        <v>9</v>
      </c>
      <c r="B31" s="6">
        <v>10264</v>
      </c>
      <c r="C31" s="7">
        <f t="shared" si="11"/>
        <v>0.0894177912132907</v>
      </c>
      <c r="D31" s="6">
        <v>137562</v>
      </c>
      <c r="E31" s="7">
        <f t="shared" si="12"/>
        <v>0.2873711851695561</v>
      </c>
      <c r="F31" s="20">
        <v>355001882309</v>
      </c>
      <c r="G31" s="7">
        <f t="shared" si="13"/>
        <v>0.7635282812959088</v>
      </c>
      <c r="H31" s="20">
        <f t="shared" si="10"/>
        <v>2580668.2245751005</v>
      </c>
      <c r="J31" s="8"/>
    </row>
    <row r="32" spans="1:10" ht="12.75">
      <c r="A32" s="1" t="s">
        <v>10</v>
      </c>
      <c r="B32" s="6">
        <v>2380</v>
      </c>
      <c r="C32" s="7">
        <f t="shared" si="11"/>
        <v>0.02073405525015899</v>
      </c>
      <c r="D32" s="6">
        <v>8560</v>
      </c>
      <c r="E32" s="7">
        <f t="shared" si="12"/>
        <v>0.01788209930832207</v>
      </c>
      <c r="F32" s="20">
        <v>20494864471</v>
      </c>
      <c r="G32" s="7">
        <f t="shared" si="13"/>
        <v>0.04407979062858759</v>
      </c>
      <c r="H32" s="20">
        <f t="shared" si="10"/>
        <v>2394259.8681074767</v>
      </c>
      <c r="J32" s="8"/>
    </row>
    <row r="33" spans="1:10" ht="12.75">
      <c r="A33" s="1" t="s">
        <v>11</v>
      </c>
      <c r="B33" s="6">
        <v>567</v>
      </c>
      <c r="C33" s="7">
        <f t="shared" si="11"/>
        <v>0.004939583750773171</v>
      </c>
      <c r="D33" s="6">
        <v>1642</v>
      </c>
      <c r="E33" s="7">
        <f t="shared" si="12"/>
        <v>0.0034301877411524345</v>
      </c>
      <c r="F33" s="20">
        <v>6122435957</v>
      </c>
      <c r="G33" s="7">
        <f t="shared" si="13"/>
        <v>0.01316796680960576</v>
      </c>
      <c r="H33" s="20">
        <f t="shared" si="10"/>
        <v>3728645.528014616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114787</v>
      </c>
      <c r="C35" s="11">
        <f t="shared" si="14"/>
        <v>1</v>
      </c>
      <c r="D35" s="10">
        <f t="shared" si="14"/>
        <v>478691</v>
      </c>
      <c r="E35" s="11">
        <f t="shared" si="14"/>
        <v>0.9999999999999999</v>
      </c>
      <c r="F35" s="21">
        <f t="shared" si="14"/>
        <v>464949224548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87854</v>
      </c>
      <c r="C38" s="7">
        <f aca="true" t="shared" si="15" ref="C38:C44">B38/B$46</f>
        <v>0.8627940093297324</v>
      </c>
      <c r="D38" s="6">
        <v>214548</v>
      </c>
      <c r="E38" s="7">
        <f aca="true" t="shared" si="16" ref="E38:E44">D38/D$46</f>
        <v>0.7259500373890594</v>
      </c>
      <c r="F38" s="20">
        <v>49370933678</v>
      </c>
      <c r="G38" s="7">
        <f aca="true" t="shared" si="17" ref="G38:G44">F38/F$46</f>
        <v>0.19038046930490007</v>
      </c>
      <c r="H38" s="20">
        <f aca="true" t="shared" si="18" ref="H38:H44">IF(D38=0,"-",+F38/D38)</f>
        <v>230116.02847847567</v>
      </c>
      <c r="J38" s="8"/>
      <c r="N38" s="1"/>
    </row>
    <row r="39" spans="1:14" ht="12.75">
      <c r="A39" s="1" t="s">
        <v>6</v>
      </c>
      <c r="B39" s="6">
        <v>1324</v>
      </c>
      <c r="C39" s="7">
        <f t="shared" si="15"/>
        <v>0.013002700712005892</v>
      </c>
      <c r="D39" s="6">
        <v>4469</v>
      </c>
      <c r="E39" s="7">
        <f t="shared" si="16"/>
        <v>0.01512142139330922</v>
      </c>
      <c r="F39" s="20">
        <v>3767054106</v>
      </c>
      <c r="G39" s="7">
        <f t="shared" si="17"/>
        <v>0.014526229811141041</v>
      </c>
      <c r="H39" s="20">
        <f t="shared" si="18"/>
        <v>842929.9856791229</v>
      </c>
      <c r="J39" s="8"/>
      <c r="N39" s="1"/>
    </row>
    <row r="40" spans="1:14" ht="12.75">
      <c r="A40" s="1" t="s">
        <v>7</v>
      </c>
      <c r="B40" s="6">
        <v>300</v>
      </c>
      <c r="C40" s="7">
        <f t="shared" si="15"/>
        <v>0.0029462312791554137</v>
      </c>
      <c r="D40" s="6">
        <v>906</v>
      </c>
      <c r="E40" s="7">
        <f t="shared" si="16"/>
        <v>0.003065564507124223</v>
      </c>
      <c r="F40" s="20">
        <v>2228091458</v>
      </c>
      <c r="G40" s="7">
        <f t="shared" si="17"/>
        <v>0.008591798165998603</v>
      </c>
      <c r="H40" s="20">
        <f t="shared" si="18"/>
        <v>2459262.094922737</v>
      </c>
      <c r="J40" s="8"/>
      <c r="N40" s="1"/>
    </row>
    <row r="41" spans="1:14" ht="12.75">
      <c r="A41" s="1" t="s">
        <v>8</v>
      </c>
      <c r="B41" s="6">
        <v>323</v>
      </c>
      <c r="C41" s="7">
        <f t="shared" si="15"/>
        <v>0.0031721090105573287</v>
      </c>
      <c r="D41" s="6">
        <v>1533</v>
      </c>
      <c r="E41" s="7">
        <f t="shared" si="16"/>
        <v>0.005187097560067808</v>
      </c>
      <c r="F41" s="20">
        <v>1110668300</v>
      </c>
      <c r="G41" s="7">
        <f t="shared" si="17"/>
        <v>0.0042828752961238566</v>
      </c>
      <c r="H41" s="20">
        <f t="shared" si="18"/>
        <v>724506.392694064</v>
      </c>
      <c r="J41" s="8"/>
      <c r="N41" s="1"/>
    </row>
    <row r="42" spans="1:14" ht="12.75">
      <c r="A42" s="1" t="s">
        <v>9</v>
      </c>
      <c r="B42" s="6">
        <v>9290</v>
      </c>
      <c r="C42" s="7">
        <f t="shared" si="15"/>
        <v>0.09123496194451264</v>
      </c>
      <c r="D42" s="6">
        <v>66223</v>
      </c>
      <c r="E42" s="7">
        <f t="shared" si="16"/>
        <v>0.22407381716919142</v>
      </c>
      <c r="F42" s="20">
        <v>184364468359</v>
      </c>
      <c r="G42" s="7">
        <f t="shared" si="17"/>
        <v>0.7109323521863095</v>
      </c>
      <c r="H42" s="20">
        <f t="shared" si="18"/>
        <v>2783994.508841339</v>
      </c>
      <c r="J42" s="8"/>
      <c r="N42" s="1"/>
    </row>
    <row r="43" spans="1:14" ht="12.75">
      <c r="A43" s="1" t="s">
        <v>10</v>
      </c>
      <c r="B43" s="6">
        <v>2268</v>
      </c>
      <c r="C43" s="7">
        <f t="shared" si="15"/>
        <v>0.022273508470414927</v>
      </c>
      <c r="D43" s="6">
        <v>6817</v>
      </c>
      <c r="E43" s="7">
        <f t="shared" si="16"/>
        <v>0.02306617355967531</v>
      </c>
      <c r="F43" s="20">
        <v>14529998471</v>
      </c>
      <c r="G43" s="7">
        <f t="shared" si="17"/>
        <v>0.056029483783919386</v>
      </c>
      <c r="H43" s="20">
        <f t="shared" si="18"/>
        <v>2131435.891301159</v>
      </c>
      <c r="J43" s="8"/>
      <c r="N43" s="1"/>
    </row>
    <row r="44" spans="1:14" ht="12.75">
      <c r="A44" s="1" t="s">
        <v>11</v>
      </c>
      <c r="B44" s="6">
        <v>466</v>
      </c>
      <c r="C44" s="7">
        <f t="shared" si="15"/>
        <v>0.004576479253621409</v>
      </c>
      <c r="D44" s="6">
        <v>1045</v>
      </c>
      <c r="E44" s="7">
        <f t="shared" si="16"/>
        <v>0.0035358884215726414</v>
      </c>
      <c r="F44" s="20">
        <v>3956508993</v>
      </c>
      <c r="G44" s="7">
        <f t="shared" si="17"/>
        <v>0.015256791451607628</v>
      </c>
      <c r="H44" s="20">
        <f t="shared" si="18"/>
        <v>3786133.0076555023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101825</v>
      </c>
      <c r="C46" s="11">
        <f t="shared" si="19"/>
        <v>1</v>
      </c>
      <c r="D46" s="10">
        <f t="shared" si="19"/>
        <v>295541</v>
      </c>
      <c r="E46" s="11">
        <f t="shared" si="19"/>
        <v>1</v>
      </c>
      <c r="F46" s="10">
        <f t="shared" si="19"/>
        <v>259327723365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72714</v>
      </c>
      <c r="C49" s="7">
        <f aca="true" t="shared" si="20" ref="C49:C55">B49/B$57</f>
        <v>0.8654986073749613</v>
      </c>
      <c r="D49" s="6">
        <v>107967</v>
      </c>
      <c r="E49" s="7">
        <f aca="true" t="shared" si="21" ref="E49:E55">D49/D$57</f>
        <v>0.5895004095004095</v>
      </c>
      <c r="F49" s="20">
        <v>25160582214</v>
      </c>
      <c r="G49" s="7">
        <f aca="true" t="shared" si="22" ref="G49:G55">F49/F$57</f>
        <v>0.1223635761301415</v>
      </c>
      <c r="H49" s="20">
        <f aca="true" t="shared" si="23" ref="H49:H55">IF(D49=0,"-",+F49/D49)</f>
        <v>233039.56036566728</v>
      </c>
      <c r="J49" s="8"/>
      <c r="N49" s="1"/>
    </row>
    <row r="50" spans="1:14" ht="12.75">
      <c r="A50" s="1" t="s">
        <v>6</v>
      </c>
      <c r="B50" s="6">
        <v>429</v>
      </c>
      <c r="C50" s="7">
        <f t="shared" si="20"/>
        <v>0.005106291808508106</v>
      </c>
      <c r="D50" s="6">
        <v>553</v>
      </c>
      <c r="E50" s="7">
        <f t="shared" si="21"/>
        <v>0.0030193830193830195</v>
      </c>
      <c r="F50" s="20">
        <v>734493054</v>
      </c>
      <c r="G50" s="7">
        <f t="shared" si="22"/>
        <v>0.00357206347475458</v>
      </c>
      <c r="H50" s="20">
        <f t="shared" si="23"/>
        <v>1328197.2043399638</v>
      </c>
      <c r="J50" s="8"/>
      <c r="N50" s="1"/>
    </row>
    <row r="51" spans="1:14" ht="12.75">
      <c r="A51" s="1" t="s">
        <v>7</v>
      </c>
      <c r="B51" s="6">
        <v>31</v>
      </c>
      <c r="C51" s="7">
        <f t="shared" si="20"/>
        <v>0.0003689861213607256</v>
      </c>
      <c r="D51" s="6">
        <v>67</v>
      </c>
      <c r="E51" s="7">
        <f t="shared" si="21"/>
        <v>0.0003658203658203658</v>
      </c>
      <c r="F51" s="20">
        <v>348829599</v>
      </c>
      <c r="G51" s="7">
        <f t="shared" si="22"/>
        <v>0.001696464606050838</v>
      </c>
      <c r="H51" s="20">
        <f t="shared" si="23"/>
        <v>5206411.925373134</v>
      </c>
      <c r="J51" s="8"/>
      <c r="N51" s="1"/>
    </row>
    <row r="52" spans="1:14" ht="12.75">
      <c r="A52" s="1" t="s">
        <v>8</v>
      </c>
      <c r="B52" s="6">
        <v>290</v>
      </c>
      <c r="C52" s="7">
        <f t="shared" si="20"/>
        <v>0.003451805651439046</v>
      </c>
      <c r="D52" s="6">
        <v>884</v>
      </c>
      <c r="E52" s="7">
        <f t="shared" si="21"/>
        <v>0.004826644826644827</v>
      </c>
      <c r="F52" s="20">
        <v>609389402</v>
      </c>
      <c r="G52" s="7">
        <f t="shared" si="22"/>
        <v>0.0029636463039808894</v>
      </c>
      <c r="H52" s="20">
        <f t="shared" si="23"/>
        <v>689354.5271493213</v>
      </c>
      <c r="J52" s="8"/>
      <c r="N52" s="1"/>
    </row>
    <row r="53" spans="1:14" ht="12.75">
      <c r="A53" s="1" t="s">
        <v>9</v>
      </c>
      <c r="B53" s="6">
        <v>9091</v>
      </c>
      <c r="C53" s="7">
        <f t="shared" si="20"/>
        <v>0.10820815578355988</v>
      </c>
      <c r="D53" s="6">
        <v>71339</v>
      </c>
      <c r="E53" s="7">
        <f t="shared" si="21"/>
        <v>0.3895113295113295</v>
      </c>
      <c r="F53" s="20">
        <v>170637413950</v>
      </c>
      <c r="G53" s="7">
        <f t="shared" si="22"/>
        <v>0.8298617263674936</v>
      </c>
      <c r="H53" s="20">
        <f t="shared" si="23"/>
        <v>2391923.2670769147</v>
      </c>
      <c r="J53" s="8"/>
      <c r="N53" s="1"/>
    </row>
    <row r="54" spans="1:14" ht="12.75">
      <c r="A54" s="1" t="s">
        <v>10</v>
      </c>
      <c r="B54" s="6">
        <v>1158</v>
      </c>
      <c r="C54" s="7">
        <f t="shared" si="20"/>
        <v>0.013783417049539363</v>
      </c>
      <c r="D54" s="6">
        <v>1743</v>
      </c>
      <c r="E54" s="7">
        <f t="shared" si="21"/>
        <v>0.009516789516789517</v>
      </c>
      <c r="F54" s="20">
        <v>5964866000</v>
      </c>
      <c r="G54" s="7">
        <f t="shared" si="22"/>
        <v>0.029008960471946756</v>
      </c>
      <c r="H54" s="20">
        <f t="shared" si="23"/>
        <v>3422183.591508893</v>
      </c>
      <c r="J54" s="8"/>
      <c r="N54" s="1"/>
    </row>
    <row r="55" spans="1:14" ht="12.75">
      <c r="A55" s="1" t="s">
        <v>11</v>
      </c>
      <c r="B55" s="6">
        <v>301</v>
      </c>
      <c r="C55" s="7">
        <f t="shared" si="20"/>
        <v>0.0035827362106315612</v>
      </c>
      <c r="D55" s="6">
        <v>597</v>
      </c>
      <c r="E55" s="7">
        <f t="shared" si="21"/>
        <v>0.0032596232596232596</v>
      </c>
      <c r="F55" s="20">
        <v>2165926964</v>
      </c>
      <c r="G55" s="7">
        <f t="shared" si="22"/>
        <v>0.01053356264563188</v>
      </c>
      <c r="H55" s="20">
        <f t="shared" si="23"/>
        <v>3628018.365159129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84014</v>
      </c>
      <c r="C57" s="11">
        <f t="shared" si="24"/>
        <v>1</v>
      </c>
      <c r="D57" s="10">
        <f t="shared" si="24"/>
        <v>183150</v>
      </c>
      <c r="E57" s="11">
        <f t="shared" si="24"/>
        <v>0.9999999999999999</v>
      </c>
      <c r="F57" s="10">
        <f t="shared" si="24"/>
        <v>205621501183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0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dpugh</cp:lastModifiedBy>
  <cp:lastPrinted>2001-02-08T21:22:29Z</cp:lastPrinted>
  <dcterms:created xsi:type="dcterms:W3CDTF">2000-09-06T18:30:25Z</dcterms:created>
  <dcterms:modified xsi:type="dcterms:W3CDTF">2007-02-09T18:20:04Z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